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<sst xmlns="http://schemas.openxmlformats.org/spreadsheetml/2006/main" count="137" uniqueCount="122">
  <si>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</si>
  <si>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</si>
  <si>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</si>
  <si>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</si>
  <si>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</si>
  <si>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</si>
  <si>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</si>
  <si>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</si>
  <si>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</si>
  <si>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</si>
  <si>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</si>
  <si>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</si>
  <si>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</si>
  <si>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</si>
  <si>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</si>
  <si>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</si>
  <si>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</si>
  <si>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</si>
  <si>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</si>
  <si>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</si>
  <si>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</si>
  <si>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</si>
  <si>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</si>
  <si>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</si>
  <si>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</si>
  <si>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</si>
  <si>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</si>
  <si>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</si>
  <si>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</si>
  <si>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</si>
  <si>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</si>
  <si>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</si>
  <si>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</si>
  <si>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</si>
  <si>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</si>
  <si>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</si>
  <si>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</si>
  <si>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</si>
  <si>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</si>
  <si>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</si>
  <si>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</si>
  <si>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</si>
  <si>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</si>
  <si>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</si>
  <si>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</si>
  <si>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</si>
  <si>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</si>
  <si>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</si>
  <si>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</si>
  <si>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</si>
  <si>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</si>
  <si>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</si>
  <si>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</si>
  <si>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</si>
  <si>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</si>
  <si>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</si>
  <si>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</si>
  <si>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</si>
  <si>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</si>
  <si>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</si>
  <si>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</si>
  <si>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</si>
  <si>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</si>
  <si>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</si>
  <si>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</si>
  <si>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</si>
  <si>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</si>
  <si>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</si>
  <si>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</si>
  <si>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</si>
  <si>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</si>
  <si>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</si>
  <si>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</si>
  <si>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</si>
  <si>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</si>
  <si>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</si>
  <si>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</si>
  <si>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</si>
  <si>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</si>
  <si>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</si>
  <si>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</si>
  <si>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</si>
  <si>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</si>
  <si>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</si>
  <si>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</si>
  <si>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</si>
  <si>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</si>
  <si>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</si>
  <si>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</si>
  <si>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</si>
  <si>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</si>
  <si>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</si>
  <si>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</si>
  <si>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</si>
  <si>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</si>
  <si>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</si>
  <si>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</si>
  <si>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</si>
  <si>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</si>
  <si>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</si>
  <si>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</si>
  <si>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</si>
  <si>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</si>
  <si>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</si>
  <si>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</si>
  <si>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</si>
  <si>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</si>
  <si>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</si>
  <si>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</si>
  <si>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</si>
  <si>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</si>
  <si>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</si>
  <si>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</si>
  <si>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</si>
  <si>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</si>
  <si>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8-1/2"</t>
  </si>
  <si>
    <t>PMD DX 310</t>
  </si>
  <si>
    <t>GLENAIRE 1</t>
  </si>
  <si>
    <t>Centrifuge shut off as per  rig activities.</t>
  </si>
  <si>
    <t>Cement Job.WOC/Nipple down BOP.Work on Well Head. Nipple up BOP.Make up BHA and pick drill 3-1/2"Driilpipes and RIH.</t>
  </si>
  <si>
    <t>TRC</t>
  </si>
  <si>
    <t>5.1/.5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</si>
</sst>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F42" sqref="F42:G42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110</v>
      </c>
      <c r="H7" s="249"/>
      <c r="I7" s="246"/>
      <c r="J7" s="241" t="s">
        <v>74</v>
      </c>
      <c r="K7" s="242"/>
      <c r="L7" s="245">
        <v>38986</v>
      </c>
      <c r="M7" s="246"/>
      <c r="N7" s="241" t="s">
        <v>33</v>
      </c>
      <c r="O7" s="242"/>
      <c r="P7" s="177">
        <v>19</v>
      </c>
      <c r="Q7" s="178"/>
      <c r="R7" s="59"/>
    </row>
    <row r="8" spans="1:18" ht="30" customHeight="1">
      <c r="A8" s="62" t="s">
        <v>71</v>
      </c>
      <c r="B8" s="179" t="s">
        <v>113</v>
      </c>
      <c r="C8" s="176"/>
      <c r="D8" s="248"/>
      <c r="E8" s="243" t="s">
        <v>73</v>
      </c>
      <c r="F8" s="244"/>
      <c r="G8" s="250" t="s">
        <v>117</v>
      </c>
      <c r="H8" s="251"/>
      <c r="I8" s="252"/>
      <c r="J8" s="243" t="s">
        <v>75</v>
      </c>
      <c r="K8" s="244"/>
      <c r="L8" s="247" t="s">
        <v>115</v>
      </c>
      <c r="M8" s="248"/>
      <c r="N8" s="243" t="s">
        <v>76</v>
      </c>
      <c r="O8" s="244"/>
      <c r="P8" s="179" t="s">
        <v>111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116</v>
      </c>
      <c r="M13" s="254"/>
      <c r="N13" s="202" t="s">
        <v>116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/>
      <c r="F14" s="176"/>
      <c r="G14" s="179"/>
      <c r="H14" s="180"/>
      <c r="I14" s="258" t="s">
        <v>65</v>
      </c>
      <c r="J14" s="259"/>
      <c r="K14" s="260"/>
      <c r="L14" s="202" t="s">
        <v>116</v>
      </c>
      <c r="M14" s="254"/>
      <c r="N14" s="202" t="s">
        <v>116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/>
      <c r="F15" s="176"/>
      <c r="G15" s="179"/>
      <c r="H15" s="180"/>
      <c r="I15" s="258" t="s">
        <v>66</v>
      </c>
      <c r="J15" s="259"/>
      <c r="K15" s="260"/>
      <c r="L15" s="202" t="s">
        <v>116</v>
      </c>
      <c r="M15" s="254"/>
      <c r="N15" s="202" t="s">
        <v>116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/>
      <c r="F16" s="176"/>
      <c r="G16" s="179"/>
      <c r="H16" s="180"/>
      <c r="I16" s="258" t="s">
        <v>67</v>
      </c>
      <c r="J16" s="259"/>
      <c r="K16" s="260"/>
      <c r="L16" s="202" t="s">
        <v>116</v>
      </c>
      <c r="M16" s="254"/>
      <c r="N16" s="202" t="s">
        <v>116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/>
      <c r="F17" s="342"/>
      <c r="G17" s="304"/>
      <c r="H17" s="305"/>
      <c r="I17" s="258" t="s">
        <v>30</v>
      </c>
      <c r="J17" s="259"/>
      <c r="K17" s="260"/>
      <c r="L17" s="344">
        <v>4</v>
      </c>
      <c r="M17" s="273"/>
      <c r="N17" s="274">
        <v>5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/>
      <c r="F18" s="338"/>
      <c r="G18" s="302"/>
      <c r="H18" s="303"/>
      <c r="I18" s="258" t="s">
        <v>86</v>
      </c>
      <c r="J18" s="259"/>
      <c r="K18" s="260"/>
      <c r="L18" s="345">
        <v>0.5</v>
      </c>
      <c r="M18" s="254"/>
      <c r="N18" s="267">
        <v>0.5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/>
      <c r="F19" s="338"/>
      <c r="G19" s="302"/>
      <c r="H19" s="303"/>
      <c r="I19" s="258" t="s">
        <v>31</v>
      </c>
      <c r="J19" s="259"/>
      <c r="K19" s="260"/>
      <c r="L19" s="344">
        <v>20</v>
      </c>
      <c r="M19" s="273"/>
      <c r="N19" s="272">
        <v>20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/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/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 t="e">
        <f>Sheet1!E79</f>
        <v>#DIV/0!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 t="e">
        <f>Sheet1!E80</f>
        <v>#DIV/0!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 t="e">
        <f>Sheet1!F81</f>
        <v>#DIV/0!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 t="e">
        <f>E82</f>
        <v>#DIV/0!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 t="e">
        <f>E83</f>
        <v>#DIV/0!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114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>
        <v>3002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112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9.45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47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14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5.6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94.4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/>
      <c r="G42" s="203"/>
      <c r="H42" s="200">
        <v>3</v>
      </c>
      <c r="I42" s="201"/>
      <c r="J42" s="188">
        <v>8</v>
      </c>
      <c r="K42" s="189"/>
      <c r="L42" s="190">
        <v>1</v>
      </c>
      <c r="M42" s="191"/>
      <c r="N42" s="114" t="s">
        <v>63</v>
      </c>
      <c r="O42" s="112"/>
      <c r="P42" s="138" t="s">
        <v>120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121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119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118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0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0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0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0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 t="e">
        <f>(E77-E75)/(E77-E76)*E74</f>
        <v>#DIV/0!</v>
      </c>
      <c r="F79" s="34" t="e">
        <f>E79*3.78</f>
        <v>#DIV/0!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 t="e">
        <f>(E75-E76)/(E77-E76)*E74</f>
        <v>#DIV/0!</v>
      </c>
      <c r="F80" s="37" t="e">
        <f>E80*3.785</f>
        <v>#DIV/0!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 t="e">
        <f>E80*E77*60</f>
        <v>#DIV/0!</v>
      </c>
      <c r="F81" s="41" t="e">
        <f>E81/2.2</f>
        <v>#DIV/0!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 t="e">
        <f>F80*60/159</f>
        <v>#DIV/0!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 t="e">
        <f>E21*E82</f>
        <v>#DIV/0!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4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2006-09-26T22:32:18Z</cp:lastPrinted>
  <dcterms:created xsi:type="dcterms:W3CDTF">1998-11-16T06:42:17Z</dcterms:created>
  <dcterms:modified xsi:type="dcterms:W3CDTF">2006-09-26T22:32:44Z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